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djustment Grid" sheetId="1" state="visible" r:id="rId3"/>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C30" authorId="0">
      <text>
        <r>
          <rPr>
            <sz val="10"/>
            <rFont val="Arial"/>
            <family val="2"/>
          </rPr>
          <t xml:space="preserve">Enter the single value you will argue for — typically within the adjusted range, weighting the most similar comps.</t>
        </r>
      </text>
    </comment>
  </commentList>
</comments>
</file>

<file path=xl/sharedStrings.xml><?xml version="1.0" encoding="utf-8"?>
<sst xmlns="http://schemas.openxmlformats.org/spreadsheetml/2006/main" count="94" uniqueCount="74">
  <si>
    <t xml:space="preserve">Comparable Sales Adjustment Worksheet</t>
  </si>
  <si>
    <t xml:space="preserve">Property Tax Edge  ·  propertytaxedge.com  ·  Adjust each comp to your property, then reconcile to an indicated value.</t>
  </si>
  <si>
    <t xml:space="preserve">HOW TO USE:  Enter your property in the SUBJECT column. Enter each comparable's sale price and features. In each 'Adj $' column, add the dollar amount that makes the comp equal to your property: use a POSITIVE adjustment when the comp is INFERIOR to yours, NEGATIVE when it is SUPERIOR. The adjusted sale price and net adjustment update automatically. Only the shaded (yellow) cells are meant to be edited — the Subject and Comp 1 columns are pre-filled with example values you should overwrite.</t>
  </si>
  <si>
    <t xml:space="preserve">Element of comparison</t>
  </si>
  <si>
    <t xml:space="preserve">SUBJECT</t>
  </si>
  <si>
    <t xml:space="preserve">Comp 1</t>
  </si>
  <si>
    <t xml:space="preserve">Comp 1  Adj $</t>
  </si>
  <si>
    <t xml:space="preserve">Comp 2</t>
  </si>
  <si>
    <t xml:space="preserve">Comp 2  Adj $</t>
  </si>
  <si>
    <t xml:space="preserve">Comp 3</t>
  </si>
  <si>
    <t xml:space="preserve">Comp 3  Adj $</t>
  </si>
  <si>
    <t xml:space="preserve">Address / parcel</t>
  </si>
  <si>
    <t xml:space="preserve">123 Main St</t>
  </si>
  <si>
    <t xml:space="preserve">130 Main St</t>
  </si>
  <si>
    <t xml:space="preserve">88 Oak Ave</t>
  </si>
  <si>
    <t xml:space="preserve">412 Pine St</t>
  </si>
  <si>
    <t xml:space="preserve">Proximity to subject</t>
  </si>
  <si>
    <t xml:space="preserve">—</t>
  </si>
  <si>
    <t xml:space="preserve">0.3 mi</t>
  </si>
  <si>
    <t xml:space="preserve">0.5 mi</t>
  </si>
  <si>
    <t xml:space="preserve">0.7 mi</t>
  </si>
  <si>
    <t xml:space="preserve">Sale price</t>
  </si>
  <si>
    <t xml:space="preserve">318000</t>
  </si>
  <si>
    <t xml:space="preserve">296000</t>
  </si>
  <si>
    <t xml:space="preserve">Sale/financing date</t>
  </si>
  <si>
    <t xml:space="preserve">current yr</t>
  </si>
  <si>
    <t xml:space="preserve">3 mo ago</t>
  </si>
  <si>
    <t xml:space="preserve">5 mo ago</t>
  </si>
  <si>
    <t xml:space="preserve">8 mo ago</t>
  </si>
  <si>
    <t xml:space="preserve">Location</t>
  </si>
  <si>
    <t xml:space="preserve">Average</t>
  </si>
  <si>
    <t xml:space="preserve">Superior</t>
  </si>
  <si>
    <t xml:space="preserve">Site / lot size</t>
  </si>
  <si>
    <t xml:space="preserve">7,000 sf</t>
  </si>
  <si>
    <t xml:space="preserve">8,200 sf</t>
  </si>
  <si>
    <t xml:space="preserve">7,100 sf</t>
  </si>
  <si>
    <t xml:space="preserve">6,500 sf</t>
  </si>
  <si>
    <t xml:space="preserve">Gross living area (sq ft)</t>
  </si>
  <si>
    <t xml:space="preserve">1,850</t>
  </si>
  <si>
    <t xml:space="preserve">2,000</t>
  </si>
  <si>
    <t xml:space="preserve">2,050</t>
  </si>
  <si>
    <t xml:space="preserve">1,780</t>
  </si>
  <si>
    <t xml:space="preserve">Age / year built</t>
  </si>
  <si>
    <t xml:space="preserve">1998</t>
  </si>
  <si>
    <t xml:space="preserve">1995</t>
  </si>
  <si>
    <t xml:space="preserve">2001</t>
  </si>
  <si>
    <t xml:space="preserve">1990</t>
  </si>
  <si>
    <t xml:space="preserve">Condition</t>
  </si>
  <si>
    <t xml:space="preserve">Quality of construction</t>
  </si>
  <si>
    <t xml:space="preserve">Bedrooms</t>
  </si>
  <si>
    <t xml:space="preserve">3</t>
  </si>
  <si>
    <t xml:space="preserve">4</t>
  </si>
  <si>
    <t xml:space="preserve">Bathrooms</t>
  </si>
  <si>
    <t xml:space="preserve">2.0</t>
  </si>
  <si>
    <t xml:space="preserve">2.5</t>
  </si>
  <si>
    <t xml:space="preserve">Garage / parking</t>
  </si>
  <si>
    <t xml:space="preserve">2-car</t>
  </si>
  <si>
    <t xml:space="preserve">1-car</t>
  </si>
  <si>
    <t xml:space="preserve">Basement / finished</t>
  </si>
  <si>
    <t xml:space="preserve">Unfin.</t>
  </si>
  <si>
    <t xml:space="preserve">Finished</t>
  </si>
  <si>
    <t xml:space="preserve">Other (pool, view, etc.)</t>
  </si>
  <si>
    <t xml:space="preserve">None</t>
  </si>
  <si>
    <t xml:space="preserve">Pool</t>
  </si>
  <si>
    <t xml:space="preserve">Net adjustment ($)</t>
  </si>
  <si>
    <t xml:space="preserve">Net adjustment (% of sale price)</t>
  </si>
  <si>
    <t xml:space="preserve">Adjusted sale price</t>
  </si>
  <si>
    <t xml:space="preserve">RECONCILIATION</t>
  </si>
  <si>
    <t xml:space="preserve">Indicated value range (adjusted prices above)</t>
  </si>
  <si>
    <t xml:space="preserve">to</t>
  </si>
  <si>
    <t xml:space="preserve">Your reconciled opinion of value  (enter)</t>
  </si>
  <si>
    <t xml:space="preserve">Current assessed value  (enter)</t>
  </si>
  <si>
    <t xml:space="preserve">Indicated over-assessment</t>
  </si>
  <si>
    <t xml:space="preserve">Adjustments are a starting framework, not an appraisal. Support each dollar adjustment with market evidence (paired sales, cost data, or an appraiser's judgment). Verify each comparable actually sold near the assessment date and is truly comparable. This worksheet does not constitute legal or appraisal advice.</t>
  </si>
</sst>
</file>

<file path=xl/styles.xml><?xml version="1.0" encoding="utf-8"?>
<styleSheet xmlns="http://schemas.openxmlformats.org/spreadsheetml/2006/main">
  <numFmts count="3">
    <numFmt numFmtId="164" formatCode="General"/>
    <numFmt numFmtId="165" formatCode="\$#,##0;&quot;($&quot;#,##0\);\-"/>
    <numFmt numFmtId="166" formatCode="0.0%"/>
  </numFmts>
  <fonts count="12">
    <font>
      <sz val="11"/>
      <color theme="1"/>
      <name val="Calibri"/>
      <family val="2"/>
      <charset val="1"/>
    </font>
    <font>
      <sz val="10"/>
      <name val="Arial"/>
      <family val="0"/>
    </font>
    <font>
      <sz val="10"/>
      <name val="Arial"/>
      <family val="0"/>
    </font>
    <font>
      <sz val="10"/>
      <name val="Arial"/>
      <family val="0"/>
    </font>
    <font>
      <b val="true"/>
      <sz val="15"/>
      <color rgb="FF0A2342"/>
      <name val="Arial"/>
      <family val="0"/>
      <charset val="1"/>
    </font>
    <font>
      <i val="true"/>
      <sz val="8"/>
      <color rgb="FF555555"/>
      <name val="Arial"/>
      <family val="0"/>
      <charset val="1"/>
    </font>
    <font>
      <sz val="10"/>
      <color rgb="FF000000"/>
      <name val="Arial"/>
      <family val="0"/>
      <charset val="1"/>
    </font>
    <font>
      <b val="true"/>
      <sz val="10"/>
      <color rgb="FFFFFFFF"/>
      <name val="Arial"/>
      <family val="0"/>
      <charset val="1"/>
    </font>
    <font>
      <b val="true"/>
      <sz val="10"/>
      <color rgb="FF0A2342"/>
      <name val="Arial"/>
      <family val="0"/>
      <charset val="1"/>
    </font>
    <font>
      <b val="true"/>
      <sz val="11"/>
      <color rgb="FF0A2342"/>
      <name val="Arial"/>
      <family val="0"/>
      <charset val="1"/>
    </font>
    <font>
      <b val="true"/>
      <sz val="11"/>
      <color rgb="FFB42318"/>
      <name val="Arial"/>
      <family val="0"/>
      <charset val="1"/>
    </font>
    <font>
      <sz val="10"/>
      <name val="Arial"/>
      <family val="2"/>
    </font>
  </fonts>
  <fills count="6">
    <fill>
      <patternFill patternType="none"/>
    </fill>
    <fill>
      <patternFill patternType="gray125"/>
    </fill>
    <fill>
      <patternFill patternType="solid">
        <fgColor rgb="FFF2F2F2"/>
        <bgColor rgb="FFFFFFFF"/>
      </patternFill>
    </fill>
    <fill>
      <patternFill patternType="solid">
        <fgColor rgb="FF0A2342"/>
        <bgColor rgb="FF003300"/>
      </patternFill>
    </fill>
    <fill>
      <patternFill patternType="solid">
        <fgColor rgb="FFFFF6C8"/>
        <bgColor rgb="FFF2F2F2"/>
      </patternFill>
    </fill>
    <fill>
      <patternFill patternType="solid">
        <fgColor rgb="FF3DBFB8"/>
        <bgColor rgb="FF339966"/>
      </patternFill>
    </fill>
  </fills>
  <borders count="2">
    <border diagonalUp="false" diagonalDown="false">
      <left/>
      <right/>
      <top/>
      <bottom/>
      <diagonal/>
    </border>
    <border diagonalUp="false" diagonalDown="false">
      <left style="thin">
        <color rgb="FFD0D5DD"/>
      </left>
      <right style="thin">
        <color rgb="FFD0D5DD"/>
      </right>
      <top style="thin">
        <color rgb="FFD0D5DD"/>
      </top>
      <bottom style="thin">
        <color rgb="FFD0D5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left" vertical="top" textRotation="0" wrapText="tru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false">
      <alignment horizontal="left" vertical="center" textRotation="0" wrapText="true" indent="0" shrinkToFit="false"/>
      <protection locked="true" hidden="false"/>
    </xf>
    <xf numFmtId="164" fontId="6" fillId="4" borderId="1" xfId="0" applyFont="true" applyBorder="true" applyAlignment="true" applyProtection="false">
      <alignment horizontal="center" vertical="center" textRotation="0" wrapText="true" indent="0" shrinkToFit="false"/>
      <protection locked="true" hidden="false"/>
    </xf>
    <xf numFmtId="165" fontId="6" fillId="4" borderId="1" xfId="0" applyFont="true" applyBorder="true" applyAlignment="true" applyProtection="false">
      <alignment horizontal="center" vertical="center" textRotation="0" wrapText="tru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left" vertical="center"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5" fontId="7" fillId="5" borderId="1" xfId="0" applyFont="true" applyBorder="true" applyAlignment="true" applyProtection="false">
      <alignment horizontal="center" vertical="center" textRotation="0" wrapText="true" indent="0" shrinkToFit="false"/>
      <protection locked="true" hidden="false"/>
    </xf>
    <xf numFmtId="166" fontId="7" fillId="5" borderId="1" xfId="0" applyFont="true" applyBorder="true" applyAlignment="true" applyProtection="false">
      <alignment horizontal="center" vertical="center" textRotation="0" wrapText="true" indent="0" shrinkToFit="false"/>
      <protection locked="true" hidden="false"/>
    </xf>
    <xf numFmtId="165" fontId="9" fillId="4" borderId="1"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left" vertical="center" textRotation="0" wrapText="true" indent="0" shrinkToFit="false"/>
      <protection locked="true" hidden="false"/>
    </xf>
    <xf numFmtId="164" fontId="8" fillId="0" borderId="0" xfId="0" applyFont="true" applyBorder="false" applyAlignment="true" applyProtection="false">
      <alignment horizontal="left" vertical="center" textRotation="0" wrapText="true" indent="0" shrinkToFit="false"/>
      <protection locked="true" hidden="false"/>
    </xf>
    <xf numFmtId="165" fontId="6" fillId="0" borderId="0" xfId="0" applyFont="true" applyBorder="fals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center" vertical="center" textRotation="0" wrapText="true" indent="0" shrinkToFit="false"/>
      <protection locked="true" hidden="false"/>
    </xf>
    <xf numFmtId="165" fontId="9" fillId="4" borderId="0" xfId="0" applyFont="true" applyBorder="false" applyAlignment="true" applyProtection="false">
      <alignment horizontal="center" vertical="center" textRotation="0" wrapText="true" indent="0" shrinkToFit="false"/>
      <protection locked="true" hidden="false"/>
    </xf>
    <xf numFmtId="165" fontId="6" fillId="4" borderId="0" xfId="0" applyFont="true" applyBorder="false" applyAlignment="true" applyProtection="false">
      <alignment horizontal="center" vertical="center" textRotation="0" wrapText="true" indent="0" shrinkToFit="false"/>
      <protection locked="true" hidden="false"/>
    </xf>
    <xf numFmtId="164" fontId="8" fillId="2" borderId="0" xfId="0" applyFont="true" applyBorder="false" applyAlignment="true" applyProtection="false">
      <alignment horizontal="left" vertical="center" textRotation="0" wrapText="true" indent="0" shrinkToFit="false"/>
      <protection locked="true" hidden="false"/>
    </xf>
    <xf numFmtId="165" fontId="10" fillId="2" borderId="0" xfId="0" applyFont="true" applyBorder="false" applyAlignment="true" applyProtection="false">
      <alignment horizontal="center" vertical="center" textRotation="0" wrapText="tru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C8"/>
      <rgbColor rgb="FFF2F2F2"/>
      <rgbColor rgb="FF660066"/>
      <rgbColor rgb="FFFF8080"/>
      <rgbColor rgb="FF0066CC"/>
      <rgbColor rgb="FFD0D5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DBFB8"/>
      <rgbColor rgb="FF99CC00"/>
      <rgbColor rgb="FFFFCC00"/>
      <rgbColor rgb="FFFF9900"/>
      <rgbColor rgb="FFFF6600"/>
      <rgbColor rgb="FF555555"/>
      <rgbColor rgb="FF969696"/>
      <rgbColor rgb="FF0A2342"/>
      <rgbColor rgb="FF339966"/>
      <rgbColor rgb="FF003300"/>
      <rgbColor rgb="FF333300"/>
      <rgbColor rgb="FFB42318"/>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8" topLeftCell="B9" activePane="bottomRight" state="frozen"/>
      <selection pane="topLeft" activeCell="A1" activeCellId="0" sqref="A1"/>
      <selection pane="topRight" activeCell="B1" activeCellId="0" sqref="B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15"/>
    <col collapsed="false" customWidth="true" hidden="false" outlineLevel="0" max="4" min="4" style="0" width="13"/>
    <col collapsed="false" customWidth="true" hidden="false" outlineLevel="0" max="5" min="5" style="0" width="15"/>
    <col collapsed="false" customWidth="true" hidden="false" outlineLevel="0" max="6" min="6" style="0" width="13"/>
    <col collapsed="false" customWidth="true" hidden="false" outlineLevel="0" max="7" min="7" style="0" width="15"/>
    <col collapsed="false" customWidth="true" hidden="false" outlineLevel="0" max="8" min="8" style="0" width="13"/>
  </cols>
  <sheetData>
    <row r="1" customFormat="false" ht="18.55" hidden="false" customHeight="false" outlineLevel="0" collapsed="false">
      <c r="A1" s="1" t="s">
        <v>0</v>
      </c>
      <c r="B1" s="1"/>
      <c r="C1" s="1"/>
      <c r="D1" s="1"/>
      <c r="E1" s="1"/>
      <c r="F1" s="1"/>
      <c r="G1" s="1"/>
      <c r="H1" s="1"/>
    </row>
    <row r="2" customFormat="false" ht="15" hidden="false" customHeight="false" outlineLevel="0" collapsed="false">
      <c r="A2" s="2" t="s">
        <v>1</v>
      </c>
      <c r="B2" s="2"/>
      <c r="C2" s="2"/>
      <c r="D2" s="2"/>
      <c r="E2" s="2"/>
      <c r="F2" s="2"/>
      <c r="G2" s="2"/>
      <c r="H2" s="2"/>
    </row>
    <row r="3" customFormat="false" ht="60" hidden="false" customHeight="true" outlineLevel="0" collapsed="false">
      <c r="A3" s="3" t="s">
        <v>2</v>
      </c>
      <c r="B3" s="3"/>
      <c r="C3" s="3"/>
      <c r="D3" s="3"/>
      <c r="E3" s="3"/>
      <c r="F3" s="3"/>
      <c r="G3" s="3"/>
      <c r="H3" s="3"/>
    </row>
    <row r="4" customFormat="false" ht="15" hidden="false" customHeight="false" outlineLevel="0" collapsed="false">
      <c r="A4" s="3"/>
      <c r="B4" s="3"/>
      <c r="C4" s="3"/>
      <c r="D4" s="3"/>
      <c r="E4" s="3"/>
      <c r="F4" s="3"/>
      <c r="G4" s="3"/>
      <c r="H4" s="3"/>
    </row>
    <row r="5" customFormat="false" ht="15" hidden="false" customHeight="false" outlineLevel="0" collapsed="false">
      <c r="A5" s="3"/>
      <c r="B5" s="3"/>
      <c r="C5" s="3"/>
      <c r="D5" s="3"/>
      <c r="E5" s="3"/>
      <c r="F5" s="3"/>
      <c r="G5" s="3"/>
      <c r="H5" s="3"/>
    </row>
    <row r="6" customFormat="false" ht="15" hidden="false" customHeight="false" outlineLevel="0" collapsed="false">
      <c r="A6" s="3"/>
      <c r="B6" s="3"/>
      <c r="C6" s="3"/>
      <c r="D6" s="3"/>
      <c r="E6" s="3"/>
      <c r="F6" s="3"/>
      <c r="G6" s="3"/>
      <c r="H6" s="3"/>
    </row>
    <row r="8" customFormat="false" ht="15" hidden="false" customHeight="false" outlineLevel="0" collapsed="false">
      <c r="A8" s="4" t="s">
        <v>3</v>
      </c>
      <c r="B8" s="4" t="s">
        <v>4</v>
      </c>
      <c r="C8" s="4" t="s">
        <v>5</v>
      </c>
      <c r="D8" s="4" t="s">
        <v>6</v>
      </c>
      <c r="E8" s="4" t="s">
        <v>7</v>
      </c>
      <c r="F8" s="4" t="s">
        <v>8</v>
      </c>
      <c r="G8" s="4" t="s">
        <v>9</v>
      </c>
      <c r="H8" s="4" t="s">
        <v>10</v>
      </c>
    </row>
    <row r="9" customFormat="false" ht="15" hidden="false" customHeight="false" outlineLevel="0" collapsed="false">
      <c r="A9" s="5" t="s">
        <v>11</v>
      </c>
      <c r="B9" s="6" t="s">
        <v>12</v>
      </c>
      <c r="C9" s="6" t="s">
        <v>13</v>
      </c>
      <c r="D9" s="7"/>
      <c r="E9" s="6" t="s">
        <v>14</v>
      </c>
      <c r="F9" s="7"/>
      <c r="G9" s="6" t="s">
        <v>15</v>
      </c>
      <c r="H9" s="7"/>
    </row>
    <row r="10" customFormat="false" ht="15" hidden="false" customHeight="false" outlineLevel="0" collapsed="false">
      <c r="A10" s="5" t="s">
        <v>16</v>
      </c>
      <c r="B10" s="6" t="s">
        <v>17</v>
      </c>
      <c r="C10" s="6" t="s">
        <v>18</v>
      </c>
      <c r="D10" s="7"/>
      <c r="E10" s="6" t="s">
        <v>19</v>
      </c>
      <c r="F10" s="7"/>
      <c r="G10" s="6" t="s">
        <v>20</v>
      </c>
      <c r="H10" s="7"/>
    </row>
    <row r="11" customFormat="false" ht="15" hidden="false" customHeight="false" outlineLevel="0" collapsed="false">
      <c r="A11" s="5" t="s">
        <v>21</v>
      </c>
      <c r="B11" s="6"/>
      <c r="C11" s="7" t="n">
        <v>305000</v>
      </c>
      <c r="D11" s="8"/>
      <c r="E11" s="7" t="s">
        <v>22</v>
      </c>
      <c r="F11" s="8"/>
      <c r="G11" s="7" t="s">
        <v>23</v>
      </c>
      <c r="H11" s="8"/>
    </row>
    <row r="12" customFormat="false" ht="15" hidden="false" customHeight="false" outlineLevel="0" collapsed="false">
      <c r="A12" s="5" t="s">
        <v>24</v>
      </c>
      <c r="B12" s="6" t="s">
        <v>25</v>
      </c>
      <c r="C12" s="6" t="s">
        <v>26</v>
      </c>
      <c r="D12" s="7"/>
      <c r="E12" s="6" t="s">
        <v>27</v>
      </c>
      <c r="F12" s="7"/>
      <c r="G12" s="6" t="s">
        <v>28</v>
      </c>
      <c r="H12" s="7" t="n">
        <v>3000</v>
      </c>
    </row>
    <row r="13" customFormat="false" ht="15" hidden="false" customHeight="false" outlineLevel="0" collapsed="false">
      <c r="A13" s="5" t="s">
        <v>29</v>
      </c>
      <c r="B13" s="6" t="s">
        <v>30</v>
      </c>
      <c r="C13" s="6" t="s">
        <v>30</v>
      </c>
      <c r="D13" s="7"/>
      <c r="E13" s="6" t="s">
        <v>31</v>
      </c>
      <c r="F13" s="7" t="n">
        <v>-6000</v>
      </c>
      <c r="G13" s="6" t="s">
        <v>30</v>
      </c>
      <c r="H13" s="7"/>
    </row>
    <row r="14" customFormat="false" ht="15" hidden="false" customHeight="false" outlineLevel="0" collapsed="false">
      <c r="A14" s="5" t="s">
        <v>32</v>
      </c>
      <c r="B14" s="6" t="s">
        <v>33</v>
      </c>
      <c r="C14" s="6" t="s">
        <v>34</v>
      </c>
      <c r="D14" s="7" t="n">
        <v>-1500</v>
      </c>
      <c r="E14" s="6" t="s">
        <v>35</v>
      </c>
      <c r="F14" s="7"/>
      <c r="G14" s="6" t="s">
        <v>36</v>
      </c>
      <c r="H14" s="7" t="n">
        <v>1500</v>
      </c>
    </row>
    <row r="15" customFormat="false" ht="15" hidden="false" customHeight="false" outlineLevel="0" collapsed="false">
      <c r="A15" s="5" t="s">
        <v>37</v>
      </c>
      <c r="B15" s="6" t="s">
        <v>38</v>
      </c>
      <c r="C15" s="6" t="s">
        <v>39</v>
      </c>
      <c r="D15" s="7" t="n">
        <v>-6000</v>
      </c>
      <c r="E15" s="6" t="s">
        <v>40</v>
      </c>
      <c r="F15" s="7" t="n">
        <v>-10000</v>
      </c>
      <c r="G15" s="6" t="s">
        <v>41</v>
      </c>
      <c r="H15" s="7" t="n">
        <v>4000</v>
      </c>
    </row>
    <row r="16" customFormat="false" ht="15" hidden="false" customHeight="false" outlineLevel="0" collapsed="false">
      <c r="A16" s="5" t="s">
        <v>42</v>
      </c>
      <c r="B16" s="6" t="s">
        <v>43</v>
      </c>
      <c r="C16" s="6" t="s">
        <v>44</v>
      </c>
      <c r="D16" s="7"/>
      <c r="E16" s="6" t="s">
        <v>45</v>
      </c>
      <c r="F16" s="7" t="n">
        <v>-2000</v>
      </c>
      <c r="G16" s="6" t="s">
        <v>46</v>
      </c>
      <c r="H16" s="7" t="n">
        <v>2000</v>
      </c>
    </row>
    <row r="17" customFormat="false" ht="15" hidden="false" customHeight="false" outlineLevel="0" collapsed="false">
      <c r="A17" s="5" t="s">
        <v>47</v>
      </c>
      <c r="B17" s="6" t="s">
        <v>30</v>
      </c>
      <c r="C17" s="6" t="s">
        <v>31</v>
      </c>
      <c r="D17" s="7" t="n">
        <v>-8000</v>
      </c>
      <c r="E17" s="6" t="s">
        <v>31</v>
      </c>
      <c r="F17" s="7" t="n">
        <v>-12000</v>
      </c>
      <c r="G17" s="6" t="s">
        <v>30</v>
      </c>
      <c r="H17" s="7"/>
    </row>
    <row r="18" customFormat="false" ht="15" hidden="false" customHeight="false" outlineLevel="0" collapsed="false">
      <c r="A18" s="5" t="s">
        <v>48</v>
      </c>
      <c r="B18" s="6" t="s">
        <v>30</v>
      </c>
      <c r="C18" s="6" t="s">
        <v>30</v>
      </c>
      <c r="D18" s="7"/>
      <c r="E18" s="6" t="s">
        <v>30</v>
      </c>
      <c r="F18" s="7"/>
      <c r="G18" s="6" t="s">
        <v>30</v>
      </c>
      <c r="H18" s="7"/>
    </row>
    <row r="19" customFormat="false" ht="15" hidden="false" customHeight="false" outlineLevel="0" collapsed="false">
      <c r="A19" s="5" t="s">
        <v>49</v>
      </c>
      <c r="B19" s="6" t="s">
        <v>50</v>
      </c>
      <c r="C19" s="6" t="s">
        <v>51</v>
      </c>
      <c r="D19" s="7" t="n">
        <v>-2500</v>
      </c>
      <c r="E19" s="6" t="s">
        <v>51</v>
      </c>
      <c r="F19" s="7" t="n">
        <v>-2500</v>
      </c>
      <c r="G19" s="6" t="s">
        <v>50</v>
      </c>
      <c r="H19" s="7"/>
    </row>
    <row r="20" customFormat="false" ht="15" hidden="false" customHeight="false" outlineLevel="0" collapsed="false">
      <c r="A20" s="5" t="s">
        <v>52</v>
      </c>
      <c r="B20" s="6" t="s">
        <v>53</v>
      </c>
      <c r="C20" s="6" t="s">
        <v>54</v>
      </c>
      <c r="D20" s="7" t="n">
        <v>-3000</v>
      </c>
      <c r="E20" s="6" t="s">
        <v>54</v>
      </c>
      <c r="F20" s="7" t="n">
        <v>-3000</v>
      </c>
      <c r="G20" s="6" t="s">
        <v>53</v>
      </c>
      <c r="H20" s="7"/>
    </row>
    <row r="21" customFormat="false" ht="15" hidden="false" customHeight="false" outlineLevel="0" collapsed="false">
      <c r="A21" s="5" t="s">
        <v>55</v>
      </c>
      <c r="B21" s="6" t="s">
        <v>56</v>
      </c>
      <c r="C21" s="6" t="s">
        <v>56</v>
      </c>
      <c r="D21" s="7"/>
      <c r="E21" s="6" t="s">
        <v>56</v>
      </c>
      <c r="F21" s="7"/>
      <c r="G21" s="6" t="s">
        <v>57</v>
      </c>
      <c r="H21" s="7" t="n">
        <v>3000</v>
      </c>
    </row>
    <row r="22" customFormat="false" ht="15" hidden="false" customHeight="false" outlineLevel="0" collapsed="false">
      <c r="A22" s="5" t="s">
        <v>58</v>
      </c>
      <c r="B22" s="6" t="s">
        <v>59</v>
      </c>
      <c r="C22" s="6" t="s">
        <v>60</v>
      </c>
      <c r="D22" s="7" t="n">
        <v>-5000</v>
      </c>
      <c r="E22" s="6" t="s">
        <v>59</v>
      </c>
      <c r="F22" s="7"/>
      <c r="G22" s="6" t="s">
        <v>59</v>
      </c>
      <c r="H22" s="7"/>
    </row>
    <row r="23" customFormat="false" ht="15" hidden="false" customHeight="false" outlineLevel="0" collapsed="false">
      <c r="A23" s="5" t="s">
        <v>61</v>
      </c>
      <c r="B23" s="6" t="s">
        <v>62</v>
      </c>
      <c r="C23" s="6" t="s">
        <v>62</v>
      </c>
      <c r="D23" s="7"/>
      <c r="E23" s="6" t="s">
        <v>63</v>
      </c>
      <c r="F23" s="7" t="n">
        <v>-9000</v>
      </c>
      <c r="G23" s="6" t="s">
        <v>62</v>
      </c>
      <c r="H23" s="7"/>
    </row>
    <row r="24" customFormat="false" ht="15" hidden="false" customHeight="false" outlineLevel="0" collapsed="false">
      <c r="A24" s="9" t="s">
        <v>64</v>
      </c>
      <c r="B24" s="10"/>
      <c r="C24" s="11"/>
      <c r="D24" s="12" t="n">
        <f aca="false">SUM(D9:D23)</f>
        <v>-26000</v>
      </c>
      <c r="E24" s="11"/>
      <c r="F24" s="12" t="n">
        <f aca="false">SUM(F9:F23)</f>
        <v>-44500</v>
      </c>
      <c r="G24" s="11"/>
      <c r="H24" s="12" t="n">
        <f aca="false">SUM(H9:H23)</f>
        <v>13500</v>
      </c>
    </row>
    <row r="25" customFormat="false" ht="15" hidden="false" customHeight="false" outlineLevel="0" collapsed="false">
      <c r="A25" s="9" t="s">
        <v>65</v>
      </c>
      <c r="B25" s="10"/>
      <c r="C25" s="11"/>
      <c r="D25" s="13" t="n">
        <f aca="false">IFERROR(D24/C11,0)</f>
        <v>-0.0852459016393443</v>
      </c>
      <c r="E25" s="11"/>
      <c r="F25" s="13" t="n">
        <f aca="false">IFERROR(F24/E11,0)</f>
        <v>-0.139937106918239</v>
      </c>
      <c r="G25" s="11"/>
      <c r="H25" s="13" t="n">
        <f aca="false">IFERROR(H24/G11,0)</f>
        <v>0.0456081081081081</v>
      </c>
    </row>
    <row r="26" customFormat="false" ht="15" hidden="false" customHeight="false" outlineLevel="0" collapsed="false">
      <c r="A26" s="9" t="s">
        <v>66</v>
      </c>
      <c r="B26" s="10"/>
      <c r="C26" s="14" t="n">
        <f aca="false">IF(C11="","",C11+D24)</f>
        <v>279000</v>
      </c>
      <c r="D26" s="10"/>
      <c r="E26" s="14" t="n">
        <f aca="false">IF(E11="","",E11+F24)</f>
        <v>273500</v>
      </c>
      <c r="F26" s="10"/>
      <c r="G26" s="14" t="n">
        <f aca="false">IF(G11="","",G11+H24)</f>
        <v>309500</v>
      </c>
      <c r="H26" s="10"/>
    </row>
    <row r="28" customFormat="false" ht="15" hidden="false" customHeight="true" outlineLevel="0" collapsed="false">
      <c r="A28" s="15" t="s">
        <v>67</v>
      </c>
      <c r="B28" s="15"/>
      <c r="C28" s="15"/>
      <c r="D28" s="15"/>
      <c r="E28" s="15"/>
      <c r="F28" s="15"/>
      <c r="G28" s="15"/>
      <c r="H28" s="15"/>
    </row>
    <row r="29" customFormat="false" ht="23.85" hidden="false" customHeight="false" outlineLevel="0" collapsed="false">
      <c r="A29" s="16" t="s">
        <v>68</v>
      </c>
      <c r="C29" s="17" t="n">
        <f aca="false">IFERROR(MIN(C26,E26,G26),"")</f>
        <v>273500</v>
      </c>
      <c r="D29" s="18" t="s">
        <v>69</v>
      </c>
      <c r="E29" s="17" t="n">
        <f aca="false">IFERROR(MAX(C26,E26,G26),"")</f>
        <v>309500</v>
      </c>
    </row>
    <row r="30" customFormat="false" ht="23.85" hidden="false" customHeight="false" outlineLevel="0" collapsed="false">
      <c r="A30" s="16" t="s">
        <v>70</v>
      </c>
      <c r="C30" s="19"/>
    </row>
    <row r="31" customFormat="false" ht="15" hidden="false" customHeight="false" outlineLevel="0" collapsed="false">
      <c r="A31" s="16" t="s">
        <v>71</v>
      </c>
      <c r="C31" s="20"/>
    </row>
    <row r="32" customFormat="false" ht="15" hidden="false" customHeight="false" outlineLevel="0" collapsed="false">
      <c r="A32" s="21" t="s">
        <v>72</v>
      </c>
      <c r="C32" s="22" t="str">
        <f aca="false">IF(OR(C30="",C31=""),"",C31-C30)</f>
        <v/>
      </c>
    </row>
    <row r="34" customFormat="false" ht="15" hidden="false" customHeight="true" outlineLevel="0" collapsed="false">
      <c r="A34" s="23" t="s">
        <v>73</v>
      </c>
      <c r="B34" s="23"/>
      <c r="C34" s="23"/>
      <c r="D34" s="23"/>
      <c r="E34" s="23"/>
      <c r="F34" s="23"/>
      <c r="G34" s="23"/>
      <c r="H34" s="23"/>
    </row>
    <row r="35" customFormat="false" ht="15" hidden="false" customHeight="false" outlineLevel="0" collapsed="false">
      <c r="A35" s="23"/>
      <c r="B35" s="23"/>
      <c r="C35" s="23"/>
      <c r="D35" s="23"/>
      <c r="E35" s="23"/>
      <c r="F35" s="23"/>
      <c r="G35" s="23"/>
      <c r="H35" s="23"/>
    </row>
    <row r="36" customFormat="false" ht="15" hidden="false" customHeight="false" outlineLevel="0" collapsed="false">
      <c r="A36" s="23"/>
      <c r="B36" s="23"/>
      <c r="C36" s="23"/>
      <c r="D36" s="23"/>
      <c r="E36" s="23"/>
      <c r="F36" s="23"/>
      <c r="G36" s="23"/>
      <c r="H36" s="23"/>
    </row>
  </sheetData>
  <mergeCells count="5">
    <mergeCell ref="A1:H1"/>
    <mergeCell ref="A2:H2"/>
    <mergeCell ref="A3:H6"/>
    <mergeCell ref="A28:H28"/>
    <mergeCell ref="A34:H3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2026-07-27T18:12:28Z</dcterms:created>
  <dc:creator>openpyxl</dc:creator>
  <dc:description/>
  <dc:language>en-US</dc:language>
  <cp:lastModifiedBy/>
  <dcterms:modified xsi:type="dcterms:W3CDTF">2026-07-27T18:12:28Z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